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O12\"/>
    </mc:Choice>
  </mc:AlternateContent>
  <xr:revisionPtr revIDLastSave="0" documentId="13_ncr:1_{204DC952-7C83-479E-8E8D-1B269D1A4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" sheetId="1" r:id="rId1"/>
  </sheets>
  <definedNames>
    <definedName name="_xlnm.Print_Titles" localSheetId="0">ผลการใช้จ่าย!$5:$6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7" i="1"/>
  <c r="E9" i="1"/>
  <c r="F9" i="1" s="1"/>
  <c r="F16" i="1" l="1"/>
  <c r="F18" i="1"/>
  <c r="F19" i="1"/>
  <c r="F20" i="1"/>
  <c r="F21" i="1"/>
  <c r="F22" i="1"/>
  <c r="D23" i="1"/>
  <c r="E23" i="1"/>
  <c r="F23" i="1" s="1"/>
  <c r="F25" i="1"/>
  <c r="F26" i="1"/>
  <c r="F27" i="1"/>
  <c r="F28" i="1"/>
  <c r="E29" i="1"/>
  <c r="D30" i="1"/>
  <c r="E30" i="1"/>
  <c r="D31" i="1"/>
  <c r="E31" i="1"/>
  <c r="F32" i="1"/>
  <c r="F33" i="1"/>
  <c r="D37" i="1"/>
  <c r="F37" i="1" s="1"/>
  <c r="F31" i="1" l="1"/>
  <c r="D34" i="1"/>
  <c r="F30" i="1"/>
  <c r="D35" i="1"/>
  <c r="D38" i="1" s="1"/>
  <c r="E34" i="1"/>
  <c r="F34" i="1" s="1"/>
  <c r="F29" i="1"/>
  <c r="E35" i="1" l="1"/>
  <c r="E38" i="1" s="1"/>
  <c r="F38" i="1" s="1"/>
  <c r="F35" i="1" l="1"/>
</calcChain>
</file>

<file path=xl/sharedStrings.xml><?xml version="1.0" encoding="utf-8"?>
<sst xmlns="http://schemas.openxmlformats.org/spreadsheetml/2006/main" count="85" uniqueCount="51">
  <si>
    <t>สว.อก.สภ.โพธิ์แก้ว</t>
  </si>
  <si>
    <t>(นพพร  ประเสริฐโสภา)</t>
  </si>
  <si>
    <t>ผู้รับรายงาน</t>
  </si>
  <si>
    <t>พ.ต.อ.</t>
  </si>
  <si>
    <t>ผู้รายงาน</t>
  </si>
  <si>
    <t>พ.ต.ต.</t>
  </si>
  <si>
    <t>รวม</t>
  </si>
  <si>
    <t>อื่น ๆ</t>
  </si>
  <si>
    <t>รวมตอบแทนใช้สอย และวัสดุ</t>
  </si>
  <si>
    <t>รวมค่าวัสดุ, ค่าวัสดุ</t>
  </si>
  <si>
    <t>ไม่มี</t>
  </si>
  <si>
    <t>เป็นไปตามเป้าหมาย</t>
  </si>
  <si>
    <t>วัสดุอาหาร (ผู้ต้องหา)</t>
  </si>
  <si>
    <t>วัสดุจราจร</t>
  </si>
  <si>
    <t>น้ำมันจักรยานยนต์</t>
  </si>
  <si>
    <t>น้ำมันรถยนต์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</si>
  <si>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</si>
  <si>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</si>
  <si>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</si>
  <si>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พาหนะ</t>
  </si>
  <si>
    <t>ค่า OT</t>
  </si>
  <si>
    <t>ค่าใช้สอย,ค่าวัสดุ</t>
  </si>
  <si>
    <t>รวมค่าตอบแทน</t>
  </si>
  <si>
    <t xml:space="preserve"> 5. หมายเรียกพยาน</t>
  </si>
  <si>
    <t xml:space="preserve"> 4. ชันสูตร</t>
  </si>
  <si>
    <t xml:space="preserve"> 3. นักจิต</t>
  </si>
  <si>
    <t xml:space="preserve"> 2. คุ้มครองพยาน</t>
  </si>
  <si>
    <t xml:space="preserve"> 1. ตอบแทนพยาน</t>
  </si>
  <si>
    <t>ค่าตอบแทน 5 ค่า</t>
  </si>
  <si>
    <t>รวมค่าสาธารณูปโภค</t>
  </si>
  <si>
    <t xml:space="preserve"> 4. ไปรษณีย์</t>
  </si>
  <si>
    <t xml:space="preserve"> 3. โทรศัพท์</t>
  </si>
  <si>
    <t xml:space="preserve"> 2. ประป่า</t>
  </si>
  <si>
    <t xml:space="preserve"> 1. ค่าไฟฟ้า</t>
  </si>
  <si>
    <t>ค่าสาธารณูปโภค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</si>
  <si>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</si>
  <si>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</si>
  <si>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</si>
  <si>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</si>
  <si>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</si>
  <si>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</si>
  <si>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</si>
  <si>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>รายงานผลการใช้จ่ายงบประมาณ 
สถานีตำรวจภูธรโพธิ์แก้ว 
ประจำปีงบประมาณ พ.ศ. 2568</t>
  </si>
  <si>
    <t>ผกก.สภ.โพธิ์แก้ว</t>
  </si>
  <si>
    <t>(จุลภณ  มีชำนาญ)</t>
  </si>
  <si>
    <t xml:space="preserve"> - โครงการรณรงค์ป้องกันและแก้ไขปัญหาอุบัติเหตุทางถนนช่วงเทศกาลสำคัญ(เทศกาลปีใหม่)</t>
  </si>
  <si>
    <t xml:space="preserve"> - โครงการบังคับใช้กฏหมาย อำนวยความยุติธรรม และบริการประชาชน รายการค่าน้ำมันรถเช่า</t>
  </si>
  <si>
    <t xml:space="preserve"> - โครงการปราบปรามการค้ายาเสพติด กิจกรรมสกัดกั้น ปราบปราม การผลิด และการค้ายาเสพติด</t>
  </si>
  <si>
    <t xml:space="preserve"> - โครงการสร้างภูมิคุ้มกันภัยและยาเสพติด
 (1 ตำรวจ 1 โรงเรียน)</t>
  </si>
  <si>
    <t>นพพร  ประเสริฐโสภา</t>
  </si>
  <si>
    <t>จุลภณ  มีชำนาญ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</si>
</sst>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7" fillId="0" borderId="18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3" fontId="8" fillId="0" borderId="23" xfId="1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43" fontId="8" fillId="0" borderId="22" xfId="1" applyFont="1" applyBorder="1" applyAlignment="1">
      <alignment vertical="center" wrapText="1"/>
    </xf>
    <xf numFmtId="43" fontId="8" fillId="0" borderId="11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7" xfId="1" applyFont="1" applyFill="1" applyBorder="1" applyAlignment="1">
      <alignment horizontal="center" vertical="center" wrapText="1"/>
    </xf>
    <xf numFmtId="10" fontId="13" fillId="0" borderId="7" xfId="1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43" fontId="8" fillId="0" borderId="21" xfId="1" applyFont="1" applyBorder="1" applyAlignment="1">
      <alignment vertical="center" wrapText="1"/>
    </xf>
    <xf numFmtId="43" fontId="8" fillId="0" borderId="18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 wrapText="1"/>
    </xf>
    <xf numFmtId="10" fontId="9" fillId="0" borderId="11" xfId="1" applyNumberFormat="1" applyFont="1" applyFill="1" applyBorder="1" applyAlignment="1">
      <alignment horizontal="center" vertical="center" wrapText="1"/>
    </xf>
    <xf numFmtId="43" fontId="9" fillId="0" borderId="15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3" fontId="8" fillId="0" borderId="19" xfId="1" applyFont="1" applyFill="1" applyBorder="1" applyAlignment="1">
      <alignment horizontal="center" vertical="center" wrapText="1"/>
    </xf>
    <xf numFmtId="43" fontId="8" fillId="0" borderId="18" xfId="1" applyFont="1" applyFill="1" applyBorder="1" applyAlignment="1">
      <alignment horizontal="center" vertical="center" wrapText="1"/>
    </xf>
    <xf numFmtId="10" fontId="9" fillId="0" borderId="18" xfId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43" fontId="8" fillId="0" borderId="28" xfId="1" applyFont="1" applyBorder="1" applyAlignment="1">
      <alignment vertical="center" wrapText="1"/>
    </xf>
    <xf numFmtId="43" fontId="8" fillId="0" borderId="28" xfId="1" applyFont="1" applyBorder="1" applyAlignment="1">
      <alignment horizontal="center" vertical="center" wrapText="1"/>
    </xf>
    <xf numFmtId="10" fontId="9" fillId="0" borderId="28" xfId="1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8" fillId="0" borderId="15" xfId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43" fontId="8" fillId="0" borderId="12" xfId="1" applyFont="1" applyBorder="1" applyAlignment="1">
      <alignment horizontal="center" vertical="center" wrapText="1"/>
    </xf>
    <xf numFmtId="10" fontId="9" fillId="0" borderId="11" xfId="1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10" fontId="9" fillId="3" borderId="3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10" fontId="13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85" zoomScaleNormal="85" workbookViewId="0">
      <selection activeCell="J48" sqref="J48"/>
    </sheetView>
  </sheetViews>
  <sheetFormatPr defaultColWidth="9.140625" defaultRowHeight="17.25"/>
  <cols>
    <col min="1" max="1" width="5.85546875" style="43" customWidth="1"/>
    <col min="2" max="2" width="43" style="43" customWidth="1"/>
    <col min="3" max="3" width="23.7109375" style="43" customWidth="1"/>
    <col min="4" max="4" width="21.5703125" style="43" customWidth="1"/>
    <col min="5" max="6" width="20" style="43" customWidth="1"/>
    <col min="7" max="7" width="17" style="76" customWidth="1"/>
    <col min="8" max="8" width="9.140625" style="43"/>
    <col min="9" max="9" width="11.5703125" style="43" bestFit="1" customWidth="1"/>
    <col min="10" max="16384" width="9.140625" style="43"/>
  </cols>
  <sheetData>
    <row r="1" spans="1:7" ht="23.25" customHeight="1">
      <c r="A1" s="78" t="s">
        <v>42</v>
      </c>
      <c r="B1" s="78"/>
      <c r="C1" s="78"/>
      <c r="D1" s="78"/>
      <c r="E1" s="78"/>
      <c r="F1" s="78"/>
      <c r="G1" s="78"/>
    </row>
    <row r="2" spans="1:7" ht="23.25" customHeight="1">
      <c r="A2" s="78"/>
      <c r="B2" s="78"/>
      <c r="C2" s="78"/>
      <c r="D2" s="78"/>
      <c r="E2" s="78"/>
      <c r="F2" s="78"/>
      <c r="G2" s="78"/>
    </row>
    <row r="3" spans="1:7" ht="24.75" customHeight="1">
      <c r="A3" s="78"/>
      <c r="B3" s="78"/>
      <c r="C3" s="78"/>
      <c r="D3" s="78"/>
      <c r="E3" s="78"/>
      <c r="F3" s="78"/>
      <c r="G3" s="78"/>
    </row>
    <row r="4" spans="1:7" ht="24.75" customHeight="1" thickBot="1">
      <c r="A4" s="30"/>
      <c r="B4" s="30"/>
      <c r="C4" s="30"/>
      <c r="D4" s="30"/>
      <c r="E4" s="30"/>
      <c r="F4" s="30"/>
      <c r="G4" s="30"/>
    </row>
    <row r="5" spans="1:7" ht="23.25" customHeight="1">
      <c r="A5" s="79" t="s">
        <v>41</v>
      </c>
      <c r="B5" s="81" t="s">
        <v>40</v>
      </c>
      <c r="C5" s="83" t="s">
        <v>39</v>
      </c>
      <c r="D5" s="83" t="s">
        <v>38</v>
      </c>
      <c r="E5" s="81" t="s">
        <v>37</v>
      </c>
      <c r="F5" s="81" t="s">
        <v>36</v>
      </c>
      <c r="G5" s="85" t="s">
        <v>35</v>
      </c>
    </row>
    <row r="6" spans="1:7" ht="46.5" customHeight="1" thickBot="1">
      <c r="A6" s="80"/>
      <c r="B6" s="82"/>
      <c r="C6" s="84"/>
      <c r="D6" s="84"/>
      <c r="E6" s="82"/>
      <c r="F6" s="82"/>
      <c r="G6" s="86"/>
    </row>
    <row r="7" spans="1:7" ht="97.5" customHeight="1" thickBot="1">
      <c r="A7" s="35">
        <v>1</v>
      </c>
      <c r="B7" s="36" t="s">
        <v>45</v>
      </c>
      <c r="C7" s="37" t="s">
        <v>11</v>
      </c>
      <c r="D7" s="38">
        <v>42000</v>
      </c>
      <c r="E7" s="39">
        <v>42000</v>
      </c>
      <c r="F7" s="40">
        <f t="shared" ref="F7:F10" si="0">+E7/D7</f>
        <v>1</v>
      </c>
      <c r="G7" s="41" t="s">
        <v>10</v>
      </c>
    </row>
    <row r="8" spans="1:7" ht="97.5" customHeight="1" thickBot="1">
      <c r="A8" s="35">
        <v>2</v>
      </c>
      <c r="B8" s="36" t="s">
        <v>48</v>
      </c>
      <c r="C8" s="37" t="s">
        <v>11</v>
      </c>
      <c r="D8" s="38">
        <v>2140</v>
      </c>
      <c r="E8" s="39"/>
      <c r="F8" s="40">
        <f t="shared" si="0"/>
        <v>0</v>
      </c>
      <c r="G8" s="41" t="s">
        <v>10</v>
      </c>
    </row>
    <row r="9" spans="1:7" ht="122.25" customHeight="1" thickBot="1">
      <c r="A9" s="35">
        <v>3</v>
      </c>
      <c r="B9" s="36" t="s">
        <v>46</v>
      </c>
      <c r="C9" s="37" t="s">
        <v>11</v>
      </c>
      <c r="D9" s="38">
        <v>60000</v>
      </c>
      <c r="E9" s="39">
        <f>15000*4</f>
        <v>60000</v>
      </c>
      <c r="F9" s="40">
        <f t="shared" si="0"/>
        <v>1</v>
      </c>
      <c r="G9" s="41" t="s">
        <v>10</v>
      </c>
    </row>
    <row r="10" spans="1:7" ht="97.5" customHeight="1" thickBot="1">
      <c r="A10" s="35">
        <v>4</v>
      </c>
      <c r="B10" s="36" t="s">
        <v>47</v>
      </c>
      <c r="C10" s="37" t="s">
        <v>11</v>
      </c>
      <c r="D10" s="38">
        <v>33100</v>
      </c>
      <c r="E10" s="39"/>
      <c r="F10" s="40">
        <f t="shared" si="0"/>
        <v>0</v>
      </c>
      <c r="G10" s="41" t="s">
        <v>10</v>
      </c>
    </row>
    <row r="11" spans="1:7" ht="21" customHeight="1">
      <c r="A11" s="44"/>
      <c r="B11" s="1" t="s">
        <v>34</v>
      </c>
      <c r="C11" s="31"/>
      <c r="D11" s="32"/>
      <c r="E11" s="33"/>
      <c r="F11" s="34"/>
      <c r="G11" s="2"/>
    </row>
    <row r="12" spans="1:7" ht="20.100000000000001" customHeight="1">
      <c r="A12" s="45"/>
      <c r="B12" s="3" t="s">
        <v>33</v>
      </c>
      <c r="C12" s="4"/>
      <c r="D12" s="5"/>
      <c r="E12" s="6"/>
      <c r="F12" s="4"/>
      <c r="G12" s="7"/>
    </row>
    <row r="13" spans="1:7" ht="20.100000000000001" customHeight="1">
      <c r="A13" s="45"/>
      <c r="B13" s="3" t="s">
        <v>32</v>
      </c>
      <c r="C13" s="4"/>
      <c r="D13" s="5"/>
      <c r="E13" s="6"/>
      <c r="F13" s="4"/>
      <c r="G13" s="7"/>
    </row>
    <row r="14" spans="1:7" ht="20.100000000000001" customHeight="1">
      <c r="A14" s="45"/>
      <c r="B14" s="3" t="s">
        <v>31</v>
      </c>
      <c r="C14" s="4"/>
      <c r="D14" s="5"/>
      <c r="E14" s="6"/>
      <c r="F14" s="4"/>
      <c r="G14" s="7"/>
    </row>
    <row r="15" spans="1:7" ht="20.100000000000001" customHeight="1">
      <c r="A15" s="45"/>
      <c r="B15" s="3" t="s">
        <v>30</v>
      </c>
      <c r="C15" s="8"/>
      <c r="D15" s="9"/>
      <c r="E15" s="10"/>
      <c r="F15" s="8"/>
      <c r="G15" s="11"/>
    </row>
    <row r="16" spans="1:7" s="47" customFormat="1" ht="21" customHeight="1" thickBot="1">
      <c r="A16" s="46"/>
      <c r="B16" s="12" t="s">
        <v>29</v>
      </c>
      <c r="C16" s="13"/>
      <c r="D16" s="14">
        <v>60600</v>
      </c>
      <c r="E16" s="15">
        <v>373200.54</v>
      </c>
      <c r="F16" s="16">
        <f>+E16/D16</f>
        <v>6.1584247524752476</v>
      </c>
      <c r="G16" s="17"/>
    </row>
    <row r="17" spans="1:9" ht="21" customHeight="1">
      <c r="A17" s="44"/>
      <c r="B17" s="1" t="s">
        <v>28</v>
      </c>
      <c r="C17" s="18"/>
      <c r="D17" s="19"/>
      <c r="E17" s="20"/>
      <c r="F17" s="18"/>
      <c r="G17" s="2"/>
    </row>
    <row r="18" spans="1:9" ht="20.100000000000001" customHeight="1">
      <c r="A18" s="45"/>
      <c r="B18" s="3" t="s">
        <v>27</v>
      </c>
      <c r="C18" s="21" t="s">
        <v>11</v>
      </c>
      <c r="D18" s="22">
        <v>61500</v>
      </c>
      <c r="E18" s="6">
        <v>6000</v>
      </c>
      <c r="F18" s="23">
        <f t="shared" ref="F18:F23" si="1">+E18/D18</f>
        <v>9.7560975609756101E-2</v>
      </c>
      <c r="G18" s="7" t="s">
        <v>10</v>
      </c>
    </row>
    <row r="19" spans="1:9" ht="20.100000000000001" customHeight="1">
      <c r="A19" s="45"/>
      <c r="B19" s="3" t="s">
        <v>26</v>
      </c>
      <c r="C19" s="21" t="s">
        <v>11</v>
      </c>
      <c r="D19" s="22">
        <v>400</v>
      </c>
      <c r="E19" s="6"/>
      <c r="F19" s="23">
        <f t="shared" si="1"/>
        <v>0</v>
      </c>
      <c r="G19" s="7" t="s">
        <v>10</v>
      </c>
    </row>
    <row r="20" spans="1:9" ht="20.100000000000001" customHeight="1">
      <c r="A20" s="45"/>
      <c r="B20" s="3" t="s">
        <v>25</v>
      </c>
      <c r="C20" s="21" t="s">
        <v>11</v>
      </c>
      <c r="D20" s="22">
        <v>12800</v>
      </c>
      <c r="E20" s="6">
        <v>5500</v>
      </c>
      <c r="F20" s="23">
        <f t="shared" si="1"/>
        <v>0.4296875</v>
      </c>
      <c r="G20" s="7" t="s">
        <v>10</v>
      </c>
    </row>
    <row r="21" spans="1:9" ht="20.100000000000001" customHeight="1">
      <c r="A21" s="45"/>
      <c r="B21" s="3" t="s">
        <v>24</v>
      </c>
      <c r="C21" s="21" t="s">
        <v>11</v>
      </c>
      <c r="D21" s="22">
        <v>77700</v>
      </c>
      <c r="E21" s="6">
        <v>54000</v>
      </c>
      <c r="F21" s="23">
        <f t="shared" si="1"/>
        <v>0.69498069498069504</v>
      </c>
      <c r="G21" s="7" t="s">
        <v>10</v>
      </c>
    </row>
    <row r="22" spans="1:9" ht="20.100000000000001" customHeight="1">
      <c r="A22" s="48"/>
      <c r="B22" s="24" t="s">
        <v>23</v>
      </c>
      <c r="C22" s="25" t="s">
        <v>11</v>
      </c>
      <c r="D22" s="26">
        <v>3400</v>
      </c>
      <c r="E22" s="10"/>
      <c r="F22" s="27">
        <f t="shared" si="1"/>
        <v>0</v>
      </c>
      <c r="G22" s="11" t="s">
        <v>10</v>
      </c>
    </row>
    <row r="23" spans="1:9" s="47" customFormat="1" ht="21" customHeight="1" thickBot="1">
      <c r="A23" s="46"/>
      <c r="B23" s="12" t="s">
        <v>22</v>
      </c>
      <c r="C23" s="13"/>
      <c r="D23" s="14">
        <f>SUM(D18:D22)</f>
        <v>155800</v>
      </c>
      <c r="E23" s="15">
        <f>SUM(E18:E22)</f>
        <v>65500</v>
      </c>
      <c r="F23" s="16">
        <f t="shared" si="1"/>
        <v>0.42041078305519897</v>
      </c>
      <c r="G23" s="17"/>
    </row>
    <row r="24" spans="1:9" ht="20.100000000000001" customHeight="1">
      <c r="A24" s="44"/>
      <c r="B24" s="1" t="s">
        <v>21</v>
      </c>
      <c r="C24" s="18"/>
      <c r="D24" s="32"/>
      <c r="E24" s="20"/>
      <c r="F24" s="18"/>
      <c r="G24" s="2"/>
    </row>
    <row r="25" spans="1:9" ht="20.100000000000001" customHeight="1">
      <c r="A25" s="45"/>
      <c r="B25" s="49" t="s">
        <v>20</v>
      </c>
      <c r="C25" s="21" t="s">
        <v>11</v>
      </c>
      <c r="D25" s="50">
        <v>864000</v>
      </c>
      <c r="E25" s="6">
        <v>717580</v>
      </c>
      <c r="F25" s="51">
        <f t="shared" ref="F25:F35" si="2">+E25/D25</f>
        <v>0.83053240740740741</v>
      </c>
      <c r="G25" s="7" t="s">
        <v>10</v>
      </c>
    </row>
    <row r="26" spans="1:9" ht="20.100000000000001" customHeight="1">
      <c r="A26" s="45"/>
      <c r="B26" s="49" t="s">
        <v>19</v>
      </c>
      <c r="C26" s="21" t="s">
        <v>11</v>
      </c>
      <c r="D26" s="50">
        <v>99600</v>
      </c>
      <c r="E26" s="6">
        <v>1672</v>
      </c>
      <c r="F26" s="51">
        <f t="shared" si="2"/>
        <v>1.6787148594377511E-2</v>
      </c>
      <c r="G26" s="7" t="s">
        <v>10</v>
      </c>
    </row>
    <row r="27" spans="1:9" ht="20.100000000000001" customHeight="1">
      <c r="A27" s="45"/>
      <c r="B27" s="49" t="s">
        <v>18</v>
      </c>
      <c r="C27" s="21" t="s">
        <v>11</v>
      </c>
      <c r="D27" s="50">
        <v>21200</v>
      </c>
      <c r="E27" s="6"/>
      <c r="F27" s="51">
        <f t="shared" si="2"/>
        <v>0</v>
      </c>
      <c r="G27" s="7" t="s">
        <v>10</v>
      </c>
    </row>
    <row r="28" spans="1:9" ht="20.100000000000001" customHeight="1">
      <c r="A28" s="48"/>
      <c r="B28" s="52" t="s">
        <v>17</v>
      </c>
      <c r="C28" s="25" t="s">
        <v>11</v>
      </c>
      <c r="D28" s="53">
        <v>47000</v>
      </c>
      <c r="E28" s="10">
        <v>60000</v>
      </c>
      <c r="F28" s="54">
        <f t="shared" si="2"/>
        <v>1.2765957446808511</v>
      </c>
      <c r="G28" s="11" t="s">
        <v>10</v>
      </c>
    </row>
    <row r="29" spans="1:9" ht="20.100000000000001" customHeight="1">
      <c r="A29" s="45"/>
      <c r="B29" s="49" t="s">
        <v>16</v>
      </c>
      <c r="C29" s="21" t="s">
        <v>11</v>
      </c>
      <c r="D29" s="50">
        <v>8200</v>
      </c>
      <c r="E29" s="6">
        <f>53916.25</f>
        <v>53916.25</v>
      </c>
      <c r="F29" s="51">
        <f t="shared" si="2"/>
        <v>6.5751524390243903</v>
      </c>
      <c r="G29" s="7" t="s">
        <v>10</v>
      </c>
    </row>
    <row r="30" spans="1:9" ht="20.100000000000001" customHeight="1">
      <c r="A30" s="45"/>
      <c r="B30" s="49" t="s">
        <v>15</v>
      </c>
      <c r="C30" s="21" t="s">
        <v>11</v>
      </c>
      <c r="D30" s="28">
        <f>490000</f>
        <v>490000</v>
      </c>
      <c r="E30" s="6">
        <f>312800+63500</f>
        <v>376300</v>
      </c>
      <c r="F30" s="51">
        <f t="shared" si="2"/>
        <v>0.76795918367346938</v>
      </c>
      <c r="G30" s="7" t="s">
        <v>10</v>
      </c>
      <c r="I30" s="55"/>
    </row>
    <row r="31" spans="1:9" ht="20.100000000000001" customHeight="1">
      <c r="A31" s="45"/>
      <c r="B31" s="49" t="s">
        <v>14</v>
      </c>
      <c r="C31" s="21" t="s">
        <v>11</v>
      </c>
      <c r="D31" s="50">
        <f>849300</f>
        <v>849300</v>
      </c>
      <c r="E31" s="6">
        <f>418600+103400</f>
        <v>522000</v>
      </c>
      <c r="F31" s="51">
        <f t="shared" si="2"/>
        <v>0.61462380784175208</v>
      </c>
      <c r="G31" s="7" t="s">
        <v>10</v>
      </c>
    </row>
    <row r="32" spans="1:9" ht="20.100000000000001" customHeight="1">
      <c r="A32" s="45"/>
      <c r="B32" s="49" t="s">
        <v>13</v>
      </c>
      <c r="C32" s="21" t="s">
        <v>11</v>
      </c>
      <c r="D32" s="50">
        <v>5900</v>
      </c>
      <c r="E32" s="6">
        <v>28824</v>
      </c>
      <c r="F32" s="51">
        <f t="shared" si="2"/>
        <v>4.8854237288135591</v>
      </c>
      <c r="G32" s="7" t="s">
        <v>10</v>
      </c>
    </row>
    <row r="33" spans="1:7" ht="20.100000000000001" customHeight="1">
      <c r="A33" s="48"/>
      <c r="B33" s="52" t="s">
        <v>12</v>
      </c>
      <c r="C33" s="25" t="s">
        <v>11</v>
      </c>
      <c r="D33" s="53">
        <v>40800</v>
      </c>
      <c r="E33" s="10">
        <v>16425</v>
      </c>
      <c r="F33" s="54">
        <f t="shared" si="2"/>
        <v>0.40257352941176472</v>
      </c>
      <c r="G33" s="11" t="s">
        <v>10</v>
      </c>
    </row>
    <row r="34" spans="1:7" s="47" customFormat="1" ht="20.100000000000001" customHeight="1" thickBot="1">
      <c r="A34" s="46"/>
      <c r="B34" s="12" t="s">
        <v>9</v>
      </c>
      <c r="C34" s="13"/>
      <c r="D34" s="14">
        <f>SUM(D25:D33)</f>
        <v>2426000</v>
      </c>
      <c r="E34" s="15">
        <f>SUM(E25:E33)</f>
        <v>1776717.25</v>
      </c>
      <c r="F34" s="16">
        <f t="shared" si="2"/>
        <v>0.73236490107172303</v>
      </c>
      <c r="G34" s="17"/>
    </row>
    <row r="35" spans="1:7" ht="21" customHeight="1" thickBot="1">
      <c r="A35" s="56"/>
      <c r="B35" s="57" t="s">
        <v>8</v>
      </c>
      <c r="C35" s="58"/>
      <c r="D35" s="59">
        <f>+D23+D34</f>
        <v>2581800</v>
      </c>
      <c r="E35" s="60">
        <f>+E23+E34</f>
        <v>1842217.25</v>
      </c>
      <c r="F35" s="61">
        <f t="shared" si="2"/>
        <v>0.71353987528081186</v>
      </c>
      <c r="G35" s="62"/>
    </row>
    <row r="36" spans="1:7" ht="21" customHeight="1">
      <c r="C36" s="63"/>
      <c r="D36" s="63"/>
      <c r="E36" s="63"/>
      <c r="F36" s="63"/>
      <c r="G36" s="42"/>
    </row>
    <row r="37" spans="1:7" ht="21" customHeight="1">
      <c r="A37" s="64"/>
      <c r="B37" s="49" t="s">
        <v>7</v>
      </c>
      <c r="C37" s="21"/>
      <c r="D37" s="6">
        <f>150000+106200</f>
        <v>256200</v>
      </c>
      <c r="E37" s="6"/>
      <c r="F37" s="51">
        <f>+E37/D37</f>
        <v>0</v>
      </c>
      <c r="G37" s="65"/>
    </row>
    <row r="38" spans="1:7" s="47" customFormat="1" ht="21" customHeight="1">
      <c r="A38" s="29" t="s">
        <v>6</v>
      </c>
      <c r="B38" s="66"/>
      <c r="C38" s="67"/>
      <c r="D38" s="68">
        <f>+D37+D35+D16</f>
        <v>2898600</v>
      </c>
      <c r="E38" s="68">
        <f>+E37+E35+E16</f>
        <v>2215417.79</v>
      </c>
      <c r="F38" s="69">
        <f>+E38/D38</f>
        <v>0.76430614434554611</v>
      </c>
      <c r="G38" s="70"/>
    </row>
    <row r="39" spans="1:7" s="71" customFormat="1" ht="21.75">
      <c r="G39" s="42"/>
    </row>
    <row r="40" spans="1:7" s="71" customFormat="1" ht="21" customHeight="1">
      <c r="D40" s="72"/>
      <c r="G40" s="42"/>
    </row>
    <row r="41" spans="1:7" s="71" customFormat="1" ht="21" customHeight="1">
      <c r="B41" s="73" t="s">
        <v>5</v>
      </c>
      <c r="C41" s="42" t="s">
        <v>49</v>
      </c>
      <c r="D41" s="74" t="s">
        <v>4</v>
      </c>
      <c r="E41" s="73" t="s">
        <v>3</v>
      </c>
      <c r="F41" s="42" t="s">
        <v>50</v>
      </c>
      <c r="G41" s="75" t="s">
        <v>2</v>
      </c>
    </row>
    <row r="42" spans="1:7" s="71" customFormat="1" ht="21" customHeight="1">
      <c r="C42" s="42" t="s">
        <v>1</v>
      </c>
      <c r="F42" s="42" t="s">
        <v>44</v>
      </c>
      <c r="G42" s="42"/>
    </row>
    <row r="43" spans="1:7" s="71" customFormat="1" ht="21" customHeight="1">
      <c r="C43" s="42" t="s">
        <v>0</v>
      </c>
      <c r="F43" s="42" t="s">
        <v>43</v>
      </c>
      <c r="G43" s="42"/>
    </row>
    <row r="44" spans="1:7" s="71" customFormat="1" ht="21" customHeight="1">
      <c r="G44" s="42"/>
    </row>
    <row r="45" spans="1:7" s="71" customFormat="1" ht="21" customHeight="1">
      <c r="G45" s="42"/>
    </row>
    <row r="46" spans="1:7" s="71" customFormat="1" ht="21" customHeight="1">
      <c r="G46" s="42"/>
    </row>
    <row r="47" spans="1:7" s="71" customFormat="1" ht="21" customHeight="1">
      <c r="G47" s="42"/>
    </row>
    <row r="48" spans="1:7" s="71" customFormat="1" ht="21" customHeight="1">
      <c r="G48" s="42"/>
    </row>
    <row r="49" spans="1:7" s="71" customFormat="1" ht="21" customHeight="1">
      <c r="G49" s="42"/>
    </row>
    <row r="52" spans="1:7" s="77" customFormat="1" ht="20.25" customHeight="1">
      <c r="A52" s="43"/>
      <c r="B52" s="43"/>
      <c r="C52" s="43"/>
      <c r="D52" s="43"/>
      <c r="E52" s="43"/>
      <c r="F52" s="43"/>
      <c r="G52" s="76"/>
    </row>
    <row r="53" spans="1:7" ht="21" customHeight="1"/>
    <row r="60" spans="1:7" ht="14.25" customHeight="1"/>
    <row r="61" spans="1:7" ht="14.25" customHeight="1"/>
    <row r="62" spans="1:7" ht="14.25" customHeight="1"/>
  </sheetData>
  <mergeCells count="8">
    <mergeCell ref="A1:G3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</vt:lpstr>
      <vt:lpstr>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Bhunyavee Ong-arj</dc:creator>
  <cp:lastModifiedBy>Bhunyavee Ong-arj</cp:lastModifiedBy>
  <cp:lastPrinted>2025-04-09T10:23:28Z</cp:lastPrinted>
  <dcterms:created xsi:type="dcterms:W3CDTF">2025-04-09T06:32:23Z</dcterms:created>
  <dcterms:modified xsi:type="dcterms:W3CDTF">2025-04-09T10:26:27Z</dcterms:modified>
</cp:coreProperties>
</file>